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екзамену'!$A$1:$P$66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<sst xmlns="http://schemas.openxmlformats.org/spreadsheetml/2006/main" count="75" uniqueCount="66">
  <si>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</si>
  <si>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</si>
  <si>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</si>
  <si>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</si>
  <si>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</si>
  <si>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</si>
  <si>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</si>
  <si>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</si>
  <si>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</si>
  <si>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</si>
  <si>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</si>
  <si>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</si>
  <si>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</si>
  <si>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</si>
  <si>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</si>
  <si>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</si>
  <si>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</si>
  <si>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</si>
  <si>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</si>
  <si>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</si>
  <si>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</si>
  <si>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</si>
  <si>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</si>
  <si>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</si>
  <si>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</si>
  <si>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</si>
  <si>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</si>
  <si>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</si>
  <si>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</si>
  <si>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</si>
  <si>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</si>
  <si>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</si>
  <si>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</si>
  <si>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</si>
  <si>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</si>
  <si>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</si>
  <si>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</si>
  <si>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</si>
  <si>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</si>
  <si>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</si>
  <si>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</si>
  <si>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</si>
  <si>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</si>
  <si>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</si>
  <si>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</si>
  <si>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</si>
  <si>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</si>
  <si>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</si>
  <si>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</si>
  <si>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</si>
  <si>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</si>
  <si>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</si>
  <si>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</si>
  <si>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</si>
  <si>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</si>
  <si>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</si>
  <si>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</si>
  <si>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</si>
  <si>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</si>
  <si>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Білущенко В.В.</t>
  </si>
  <si>
    <t>Моїсєєнков А.В.</t>
  </si>
  <si>
    <t>Танцюра М.О.</t>
  </si>
  <si>
    <t>ПТМ-18-1зт</t>
  </si>
  <si>
    <t>Галузеве машинобудування</t>
  </si>
  <si>
    <t>2020/21</t>
  </si>
  <si>
    <t>Валович В.В.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</si>
</sst>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5" fillId="33" borderId="21" xfId="0" applyFont="1" applyFill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6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59" t="s">
        <v>35</v>
      </c>
      <c r="B5" s="60"/>
      <c r="C5" s="117" t="s">
        <v>63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82" t="s">
        <v>62</v>
      </c>
      <c r="P7" s="8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63" t="s">
        <v>64</v>
      </c>
      <c r="E9" s="64"/>
      <c r="F9" s="40"/>
      <c r="G9" s="40"/>
      <c r="H9" s="41"/>
      <c r="I9" s="109" t="s">
        <v>6</v>
      </c>
      <c r="J9" s="110"/>
      <c r="K9" s="110"/>
      <c r="L9" s="110"/>
      <c r="M9" s="6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62"/>
      <c r="O11" s="6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1" t="s">
        <v>37</v>
      </c>
      <c r="D13" s="61"/>
      <c r="E13" s="111"/>
      <c r="F13" s="111"/>
      <c r="G13" s="111"/>
      <c r="H13" s="111"/>
      <c r="I13" s="111"/>
      <c r="J13" s="112"/>
      <c r="K13" s="112"/>
      <c r="L13" s="112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2"/>
    </row>
    <row r="16" spans="1:15" ht="10.5" customHeight="1">
      <c r="A16" s="14"/>
      <c r="B16" s="116" t="s">
        <v>46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6" s="18" customFormat="1" ht="17.25" customHeight="1">
      <c r="A17" s="20" t="s">
        <v>38</v>
      </c>
      <c r="B17" s="9">
        <v>7</v>
      </c>
      <c r="C17" s="86" t="s">
        <v>39</v>
      </c>
      <c r="D17" s="86"/>
      <c r="E17" s="8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1" t="s">
        <v>40</v>
      </c>
      <c r="B19" s="60"/>
      <c r="C19" s="54" t="s">
        <v>13</v>
      </c>
      <c r="D19" s="53"/>
      <c r="E19" s="53"/>
      <c r="F19" s="53"/>
      <c r="G19" s="53"/>
      <c r="H19" s="53"/>
      <c r="J19" s="28"/>
      <c r="K19" s="28"/>
      <c r="M19" s="115" t="s">
        <v>41</v>
      </c>
      <c r="N19" s="107"/>
      <c r="O19" s="10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1" t="s">
        <v>42</v>
      </c>
      <c r="B22" s="60"/>
      <c r="C22" s="100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5" ht="11.25" customHeight="1">
      <c r="A23" s="14"/>
      <c r="B23" s="14"/>
      <c r="C23" s="57" t="s">
        <v>43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6" s="18" customFormat="1" ht="15" customHeight="1">
      <c r="A24" s="71" t="s">
        <v>42</v>
      </c>
      <c r="B24" s="60"/>
      <c r="C24" s="100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5" ht="12" customHeight="1">
      <c r="A25" s="14"/>
      <c r="B25" s="14"/>
      <c r="C25" s="57" t="s">
        <v>44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1" t="s">
        <v>1</v>
      </c>
      <c r="B27" s="101" t="s">
        <v>2</v>
      </c>
      <c r="C27" s="121" t="s">
        <v>49</v>
      </c>
      <c r="D27" s="131" t="s">
        <v>3</v>
      </c>
      <c r="E27" s="132"/>
      <c r="F27" s="132"/>
      <c r="G27" s="132"/>
      <c r="H27" s="132"/>
      <c r="I27" s="132"/>
      <c r="J27" s="132"/>
      <c r="K27" s="132"/>
      <c r="L27" s="133"/>
      <c r="M27" s="133"/>
      <c r="N27" s="134"/>
      <c r="O27" s="101" t="s">
        <v>37</v>
      </c>
      <c r="P27" s="101" t="s">
        <v>5</v>
      </c>
    </row>
    <row r="28" spans="1:16" s="31" customFormat="1" ht="4.5" customHeight="1">
      <c r="A28" s="119"/>
      <c r="B28" s="119"/>
      <c r="C28" s="122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102"/>
      <c r="P28" s="102"/>
    </row>
    <row r="29" spans="1:16" s="31" customFormat="1" ht="18" customHeight="1">
      <c r="A29" s="119"/>
      <c r="B29" s="119"/>
      <c r="C29" s="122"/>
      <c r="D29" s="124" t="s">
        <v>45</v>
      </c>
      <c r="E29" s="125"/>
      <c r="F29" s="125"/>
      <c r="G29" s="125"/>
      <c r="H29" s="125"/>
      <c r="I29" s="125"/>
      <c r="J29" s="125"/>
      <c r="K29" s="125"/>
      <c r="L29" s="126"/>
      <c r="M29" s="127" t="s">
        <v>56</v>
      </c>
      <c r="N29" s="140" t="s">
        <v>4</v>
      </c>
      <c r="O29" s="102"/>
      <c r="P29" s="102"/>
    </row>
    <row r="30" spans="1:16" s="31" customFormat="1" ht="9.75" customHeight="1" hidden="1">
      <c r="A30" s="119"/>
      <c r="B30" s="119"/>
      <c r="C30" s="122"/>
      <c r="D30" s="130">
        <v>0.5</v>
      </c>
      <c r="E30" s="130"/>
      <c r="F30" s="130"/>
      <c r="G30" s="130"/>
      <c r="H30" s="130">
        <v>0.5</v>
      </c>
      <c r="I30" s="130"/>
      <c r="J30" s="130"/>
      <c r="K30" s="130"/>
      <c r="L30" s="32"/>
      <c r="M30" s="127"/>
      <c r="N30" s="140"/>
      <c r="O30" s="102"/>
      <c r="P30" s="102"/>
    </row>
    <row r="31" spans="1:16" s="31" customFormat="1" ht="96" customHeight="1">
      <c r="A31" s="120"/>
      <c r="B31" s="120"/>
      <c r="C31" s="123"/>
      <c r="D31" s="143" t="s">
        <v>52</v>
      </c>
      <c r="E31" s="139"/>
      <c r="F31" s="138"/>
      <c r="G31" s="139"/>
      <c r="H31" s="128" t="s">
        <v>58</v>
      </c>
      <c r="I31" s="129"/>
      <c r="J31" s="129"/>
      <c r="K31" s="129"/>
      <c r="L31" s="42" t="s">
        <v>53</v>
      </c>
      <c r="M31" s="127"/>
      <c r="N31" s="140"/>
      <c r="O31" s="103"/>
      <c r="P31" s="103"/>
    </row>
    <row r="32" spans="1:16" s="31" customFormat="1" ht="11.25" customHeight="1">
      <c r="A32" s="47">
        <v>1</v>
      </c>
      <c r="B32" s="47">
        <v>2</v>
      </c>
      <c r="C32" s="48">
        <v>3</v>
      </c>
      <c r="D32" s="84">
        <v>4</v>
      </c>
      <c r="E32" s="85"/>
      <c r="F32" s="45"/>
      <c r="G32" s="46"/>
      <c r="H32" s="84">
        <v>5</v>
      </c>
      <c r="I32" s="85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5" t="s">
        <v>59</v>
      </c>
      <c r="C33" s="51"/>
      <c r="D33" s="104"/>
      <c r="E33" s="105"/>
      <c r="F33" s="141"/>
      <c r="G33" s="142"/>
      <c r="H33" s="58"/>
      <c r="I33" s="58"/>
      <c r="J33" s="90"/>
      <c r="K33" s="90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v>2</v>
      </c>
      <c r="B34" s="56" t="s">
        <v>65</v>
      </c>
      <c r="C34" s="5"/>
      <c r="D34" s="58"/>
      <c r="E34" s="58"/>
      <c r="F34" s="90"/>
      <c r="G34" s="90"/>
      <c r="H34" s="58"/>
      <c r="I34" s="58"/>
      <c r="J34" s="90"/>
      <c r="K34" s="90"/>
      <c r="L34" s="7">
        <f>IF(AND(D34="",H34=""),"",IF(AND((D34*0.4+H34*0.6)&gt;54.5,OR(D34&lt;54.5,H34&lt;54.5)),54,(D34*0.4+H34*0.6)))</f>
      </c>
      <c r="M34" s="44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0" ref="N34:N44">IF(L34="","",IF(AND(L34&gt;=0,L34&lt;29.5),"F",IF(AND(L34&gt;=29.5,L34&lt;55),"FX",IF(AND(L34&gt;=55,L34&lt;64.5),"E",IF(AND(L34&gt;=64.5,L34&lt;74.5),"D",IF(AND(L34&gt;=74.5,L34&lt;80.5),"C",IF(AND(L34&gt;=80.5,L34&lt;89.5),"B","A")))))))</f>
      </c>
      <c r="O34" s="27"/>
      <c r="P34" s="11"/>
    </row>
    <row r="35" spans="1:16" ht="18" customHeight="1">
      <c r="A35" s="38">
        <v>3</v>
      </c>
      <c r="B35" s="55" t="s">
        <v>60</v>
      </c>
      <c r="C35" s="5"/>
      <c r="D35" s="104"/>
      <c r="E35" s="105"/>
      <c r="F35" s="6"/>
      <c r="G35" s="6"/>
      <c r="H35" s="104"/>
      <c r="I35" s="105"/>
      <c r="J35" s="6"/>
      <c r="K35" s="6"/>
      <c r="L35" s="7">
        <f>IF(AND(D35="",H35=""),"",IF(AND((D35*0.4+H35*0.6)&gt;54.5,OR(D35&lt;54.5,H35&lt;54.5)),54,(D35*0.4+H35*0.6)))</f>
      </c>
      <c r="M35" s="44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/>
      <c r="O35" s="27"/>
      <c r="P35" s="11"/>
    </row>
    <row r="36" spans="1:16" ht="18" customHeight="1">
      <c r="A36" s="38">
        <v>4</v>
      </c>
      <c r="B36" s="55" t="s">
        <v>61</v>
      </c>
      <c r="C36" s="5"/>
      <c r="D36" s="58"/>
      <c r="E36" s="58"/>
      <c r="F36" s="90"/>
      <c r="G36" s="90"/>
      <c r="H36" s="58"/>
      <c r="I36" s="58"/>
      <c r="J36" s="90"/>
      <c r="K36" s="90"/>
      <c r="L36" s="7">
        <f>IF(AND(D36="",H36=""),"",IF(AND((D36*0.4+H36*0.6)&gt;54.5,OR(D36&lt;54.5,H36&lt;54.5)),54,(D36*0.4+H36*0.6)))</f>
      </c>
      <c r="M36" s="44">
        <f>IF(C36="нд","Не допуск",IF(C36="нз","Не з'явився",IF(AND(L36&gt;0,L36&lt;55),"Незадовільно",IF(AND(L36&gt;=55,L36&lt;74.5),"Задовільно",IF(AND(L36&gt;=74.5,L36&lt;89.5),"Добре",IF(AND(L36&gt;=89.5,L36&lt;=100),"Відмінно",""))))))</f>
      </c>
      <c r="N36" s="6">
        <f t="shared" si="0"/>
      </c>
      <c r="O36" s="27"/>
      <c r="P36" s="11"/>
    </row>
    <row r="37" spans="1:16" ht="18" customHeight="1" hidden="1">
      <c r="A37" s="38">
        <f aca="true" t="shared" si="1" ref="A37:A50">A36+1</f>
        <v>5</v>
      </c>
      <c r="B37" s="37"/>
      <c r="C37" s="5"/>
      <c r="D37" s="58"/>
      <c r="E37" s="58"/>
      <c r="F37" s="90"/>
      <c r="G37" s="90"/>
      <c r="H37" s="58"/>
      <c r="I37" s="58"/>
      <c r="J37" s="90"/>
      <c r="K37" s="90"/>
      <c r="L37" s="7">
        <f aca="true" t="shared" si="2" ref="L37:L50">IF(AND(D37="",H37=""),"",IF(AND((D37*0.4+H37*0.6)&gt;54.5,OR(D37&lt;54.5,H37&lt;54.5)),54,(D37*0.4+H37*0.6)))</f>
      </c>
      <c r="M37" s="44">
        <f aca="true" t="shared" si="3" ref="M37:M50">IF(C37="нд","Не допуск",IF(C37="нз","Не з'явився",IF(AND(L37&gt;0,L37&lt;55),"Незадовільно",IF(AND(L37&gt;=55,L37&lt;74.5),"Задовільно",IF(AND(L37&gt;=74.5,L37&lt;89.5),"Добре",IF(AND(L37&gt;=89.5,L37&lt;=100),"Відмінно",""))))))</f>
      </c>
      <c r="N37" s="6">
        <f t="shared" si="0"/>
      </c>
      <c r="O37" s="27"/>
      <c r="P37" s="11"/>
    </row>
    <row r="38" spans="1:16" ht="18" customHeight="1" hidden="1">
      <c r="A38" s="38">
        <f t="shared" si="1"/>
        <v>6</v>
      </c>
      <c r="B38" s="37"/>
      <c r="C38" s="5"/>
      <c r="D38" s="58"/>
      <c r="E38" s="58"/>
      <c r="F38" s="90"/>
      <c r="G38" s="90"/>
      <c r="H38" s="58"/>
      <c r="I38" s="58"/>
      <c r="J38" s="90"/>
      <c r="K38" s="90"/>
      <c r="L38" s="7">
        <f t="shared" si="2"/>
      </c>
      <c r="M38" s="44">
        <f t="shared" si="3"/>
      </c>
      <c r="N38" s="6">
        <f t="shared" si="0"/>
      </c>
      <c r="O38" s="27"/>
      <c r="P38" s="11"/>
    </row>
    <row r="39" spans="1:16" ht="18" customHeight="1" hidden="1">
      <c r="A39" s="38">
        <f t="shared" si="1"/>
        <v>7</v>
      </c>
      <c r="B39" s="37"/>
      <c r="C39" s="5"/>
      <c r="D39" s="58"/>
      <c r="E39" s="58"/>
      <c r="F39" s="90"/>
      <c r="G39" s="90"/>
      <c r="H39" s="58"/>
      <c r="I39" s="58"/>
      <c r="J39" s="90"/>
      <c r="K39" s="90"/>
      <c r="L39" s="7">
        <f t="shared" si="2"/>
      </c>
      <c r="M39" s="44">
        <f t="shared" si="3"/>
      </c>
      <c r="N39" s="6">
        <f t="shared" si="0"/>
      </c>
      <c r="O39" s="27"/>
      <c r="P39" s="11"/>
    </row>
    <row r="40" spans="1:16" ht="18" customHeight="1" hidden="1">
      <c r="A40" s="38">
        <f t="shared" si="1"/>
        <v>8</v>
      </c>
      <c r="B40" s="37"/>
      <c r="C40" s="5"/>
      <c r="D40" s="58"/>
      <c r="E40" s="58"/>
      <c r="F40" s="90"/>
      <c r="G40" s="90"/>
      <c r="H40" s="58"/>
      <c r="I40" s="58"/>
      <c r="J40" s="90"/>
      <c r="K40" s="90"/>
      <c r="L40" s="7">
        <f t="shared" si="2"/>
      </c>
      <c r="M40" s="44">
        <f t="shared" si="3"/>
      </c>
      <c r="N40" s="6">
        <f t="shared" si="0"/>
      </c>
      <c r="O40" s="27"/>
      <c r="P40" s="11"/>
    </row>
    <row r="41" spans="1:16" ht="18" customHeight="1" hidden="1">
      <c r="A41" s="38">
        <f t="shared" si="1"/>
        <v>9</v>
      </c>
      <c r="B41" s="37"/>
      <c r="C41" s="5"/>
      <c r="D41" s="58"/>
      <c r="E41" s="58"/>
      <c r="F41" s="90"/>
      <c r="G41" s="90"/>
      <c r="H41" s="58"/>
      <c r="I41" s="58"/>
      <c r="J41" s="90"/>
      <c r="K41" s="90"/>
      <c r="L41" s="7">
        <f t="shared" si="2"/>
      </c>
      <c r="M41" s="44">
        <f t="shared" si="3"/>
      </c>
      <c r="N41" s="6">
        <f t="shared" si="0"/>
      </c>
      <c r="O41" s="27"/>
      <c r="P41" s="11"/>
    </row>
    <row r="42" spans="1:16" ht="18" customHeight="1" hidden="1">
      <c r="A42" s="38">
        <f t="shared" si="1"/>
        <v>10</v>
      </c>
      <c r="B42" s="37"/>
      <c r="C42" s="5"/>
      <c r="D42" s="58"/>
      <c r="E42" s="58"/>
      <c r="F42" s="90"/>
      <c r="G42" s="90"/>
      <c r="H42" s="58"/>
      <c r="I42" s="58"/>
      <c r="J42" s="90"/>
      <c r="K42" s="90"/>
      <c r="L42" s="7">
        <f t="shared" si="2"/>
      </c>
      <c r="M42" s="44">
        <f t="shared" si="3"/>
      </c>
      <c r="N42" s="6">
        <f t="shared" si="0"/>
      </c>
      <c r="O42" s="27"/>
      <c r="P42" s="11"/>
    </row>
    <row r="43" spans="1:16" ht="18" customHeight="1" hidden="1">
      <c r="A43" s="38">
        <f t="shared" si="1"/>
        <v>11</v>
      </c>
      <c r="B43" s="37"/>
      <c r="C43" s="5"/>
      <c r="D43" s="58"/>
      <c r="E43" s="58"/>
      <c r="F43" s="90"/>
      <c r="G43" s="90"/>
      <c r="H43" s="58"/>
      <c r="I43" s="58"/>
      <c r="J43" s="90"/>
      <c r="K43" s="90"/>
      <c r="L43" s="7">
        <f t="shared" si="2"/>
      </c>
      <c r="M43" s="44">
        <f t="shared" si="3"/>
      </c>
      <c r="N43" s="6">
        <f t="shared" si="0"/>
      </c>
      <c r="O43" s="27"/>
      <c r="P43" s="11"/>
    </row>
    <row r="44" spans="1:16" ht="18" customHeight="1" hidden="1">
      <c r="A44" s="38">
        <f t="shared" si="1"/>
        <v>12</v>
      </c>
      <c r="B44" s="37"/>
      <c r="C44" s="5"/>
      <c r="D44" s="58"/>
      <c r="E44" s="58"/>
      <c r="F44" s="90"/>
      <c r="G44" s="90"/>
      <c r="H44" s="58"/>
      <c r="I44" s="58"/>
      <c r="J44" s="90"/>
      <c r="K44" s="90"/>
      <c r="L44" s="7">
        <f t="shared" si="2"/>
      </c>
      <c r="M44" s="44">
        <f t="shared" si="3"/>
      </c>
      <c r="N44" s="6">
        <f t="shared" si="0"/>
      </c>
      <c r="O44" s="27"/>
      <c r="P44" s="11"/>
    </row>
    <row r="45" spans="1:16" ht="18" customHeight="1" hidden="1">
      <c r="A45" s="38">
        <f t="shared" si="1"/>
        <v>13</v>
      </c>
      <c r="B45" s="37"/>
      <c r="C45" s="5"/>
      <c r="D45" s="58"/>
      <c r="E45" s="58"/>
      <c r="F45" s="6"/>
      <c r="G45" s="6"/>
      <c r="H45" s="58"/>
      <c r="I45" s="58"/>
      <c r="J45" s="6"/>
      <c r="K45" s="6"/>
      <c r="L45" s="7">
        <f t="shared" si="2"/>
      </c>
      <c r="M45" s="44">
        <f t="shared" si="3"/>
      </c>
      <c r="N45" s="6"/>
      <c r="O45" s="27"/>
      <c r="P45" s="11"/>
    </row>
    <row r="46" spans="1:16" ht="18" customHeight="1" hidden="1">
      <c r="A46" s="38">
        <f t="shared" si="1"/>
        <v>14</v>
      </c>
      <c r="B46" s="37"/>
      <c r="C46" s="5"/>
      <c r="D46" s="58"/>
      <c r="E46" s="58"/>
      <c r="F46" s="6"/>
      <c r="G46" s="6"/>
      <c r="H46" s="58"/>
      <c r="I46" s="58"/>
      <c r="J46" s="6"/>
      <c r="K46" s="6"/>
      <c r="L46" s="7">
        <f t="shared" si="2"/>
      </c>
      <c r="M46" s="44">
        <f t="shared" si="3"/>
      </c>
      <c r="N46" s="6"/>
      <c r="O46" s="27"/>
      <c r="P46" s="11"/>
    </row>
    <row r="47" spans="1:16" ht="18" customHeight="1" hidden="1">
      <c r="A47" s="38">
        <f t="shared" si="1"/>
        <v>15</v>
      </c>
      <c r="B47" s="37"/>
      <c r="C47" s="5"/>
      <c r="D47" s="58"/>
      <c r="E47" s="58"/>
      <c r="F47" s="6"/>
      <c r="G47" s="6"/>
      <c r="H47" s="58"/>
      <c r="I47" s="58"/>
      <c r="J47" s="6"/>
      <c r="K47" s="6"/>
      <c r="L47" s="7">
        <f t="shared" si="2"/>
      </c>
      <c r="M47" s="44">
        <f t="shared" si="3"/>
      </c>
      <c r="N47" s="6"/>
      <c r="O47" s="27"/>
      <c r="P47" s="11"/>
    </row>
    <row r="48" spans="1:16" ht="18" customHeight="1" hidden="1">
      <c r="A48" s="38">
        <f t="shared" si="1"/>
        <v>16</v>
      </c>
      <c r="B48" s="37"/>
      <c r="C48" s="5"/>
      <c r="D48" s="58"/>
      <c r="E48" s="58"/>
      <c r="F48" s="6"/>
      <c r="G48" s="6"/>
      <c r="H48" s="58"/>
      <c r="I48" s="58"/>
      <c r="J48" s="6"/>
      <c r="K48" s="6"/>
      <c r="L48" s="7">
        <f t="shared" si="2"/>
      </c>
      <c r="M48" s="44">
        <f t="shared" si="3"/>
      </c>
      <c r="N48" s="6"/>
      <c r="O48" s="27"/>
      <c r="P48" s="11"/>
    </row>
    <row r="49" spans="1:16" ht="18" customHeight="1" hidden="1">
      <c r="A49" s="38">
        <f t="shared" si="1"/>
        <v>17</v>
      </c>
      <c r="B49" s="37"/>
      <c r="C49" s="5"/>
      <c r="D49" s="58"/>
      <c r="E49" s="58"/>
      <c r="F49" s="6"/>
      <c r="G49" s="6"/>
      <c r="H49" s="58"/>
      <c r="I49" s="58"/>
      <c r="J49" s="6"/>
      <c r="K49" s="6"/>
      <c r="L49" s="7">
        <f t="shared" si="2"/>
      </c>
      <c r="M49" s="44">
        <f t="shared" si="3"/>
      </c>
      <c r="N49" s="6"/>
      <c r="O49" s="27"/>
      <c r="P49" s="11"/>
    </row>
    <row r="50" spans="1:16" ht="18" customHeight="1" hidden="1">
      <c r="A50" s="38">
        <f t="shared" si="1"/>
        <v>18</v>
      </c>
      <c r="B50" s="37"/>
      <c r="C50" s="5"/>
      <c r="D50" s="58"/>
      <c r="E50" s="58"/>
      <c r="F50" s="6"/>
      <c r="G50" s="6"/>
      <c r="H50" s="58"/>
      <c r="I50" s="58"/>
      <c r="J50" s="6"/>
      <c r="K50" s="6"/>
      <c r="L50" s="7">
        <f t="shared" si="2"/>
      </c>
      <c r="M50" s="44">
        <f t="shared" si="3"/>
      </c>
      <c r="N50" s="6"/>
      <c r="O50" s="27"/>
      <c r="P50" s="11"/>
    </row>
    <row r="51" spans="1:16" ht="4.5" customHeight="1">
      <c r="A51" s="43"/>
      <c r="B51" s="12"/>
      <c r="C51" s="13"/>
      <c r="D51" s="12"/>
      <c r="E51" s="13"/>
      <c r="F51" s="4"/>
      <c r="G51" s="4"/>
      <c r="H51" s="4"/>
      <c r="I51" s="4"/>
      <c r="J51" s="4"/>
      <c r="K51" s="4"/>
      <c r="L51" s="4"/>
      <c r="M51" s="4"/>
      <c r="N51" s="8"/>
      <c r="O51" s="8"/>
      <c r="P51" s="2"/>
    </row>
    <row r="52" spans="1:15" ht="18.75" customHeight="1">
      <c r="A52" s="146" t="s">
        <v>55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2"/>
    </row>
    <row r="53" spans="1:15" ht="21" customHeight="1">
      <c r="A53" s="14"/>
      <c r="B53" s="14"/>
      <c r="C53" s="15" t="s">
        <v>51</v>
      </c>
      <c r="D53" s="10"/>
      <c r="E53" s="10"/>
      <c r="F53" s="10"/>
      <c r="H53" s="72" t="s">
        <v>54</v>
      </c>
      <c r="I53" s="72"/>
      <c r="J53" s="72"/>
      <c r="K53" s="72"/>
      <c r="L53" s="72"/>
      <c r="M53" s="72"/>
      <c r="N53" s="15"/>
      <c r="O53" s="15"/>
    </row>
    <row r="54" spans="1:15" ht="21" customHeight="1">
      <c r="A54" s="2"/>
      <c r="B54" s="12"/>
      <c r="C54" s="13"/>
      <c r="D54" s="12"/>
      <c r="E54" s="13"/>
      <c r="F54" s="16"/>
      <c r="G54" s="8"/>
      <c r="H54" s="8"/>
      <c r="I54" s="4"/>
      <c r="J54" s="4"/>
      <c r="K54" s="4"/>
      <c r="L54" s="4"/>
      <c r="M54" s="4"/>
      <c r="N54" s="8"/>
      <c r="O54" s="8"/>
    </row>
    <row r="55" spans="1:15" s="34" customFormat="1" ht="11.25">
      <c r="A55" s="147" t="s">
        <v>10</v>
      </c>
      <c r="B55" s="66"/>
      <c r="C55" s="147" t="s">
        <v>11</v>
      </c>
      <c r="D55" s="66"/>
      <c r="E55" s="91" t="s">
        <v>4</v>
      </c>
      <c r="F55" s="92"/>
      <c r="G55" s="93"/>
      <c r="H55" s="97" t="s">
        <v>12</v>
      </c>
      <c r="I55" s="98"/>
      <c r="J55" s="98"/>
      <c r="K55" s="98"/>
      <c r="L55" s="98"/>
      <c r="M55" s="98"/>
      <c r="N55" s="99"/>
      <c r="O55" s="33"/>
    </row>
    <row r="56" spans="1:15" s="34" customFormat="1" ht="15.75" customHeight="1">
      <c r="A56" s="69"/>
      <c r="B56" s="70"/>
      <c r="C56" s="69"/>
      <c r="D56" s="70"/>
      <c r="E56" s="94"/>
      <c r="F56" s="95"/>
      <c r="G56" s="96"/>
      <c r="H56" s="87" t="s">
        <v>13</v>
      </c>
      <c r="I56" s="88"/>
      <c r="J56" s="88"/>
      <c r="K56" s="88"/>
      <c r="L56" s="89"/>
      <c r="M56" s="87" t="s">
        <v>14</v>
      </c>
      <c r="N56" s="89"/>
      <c r="O56" s="35"/>
    </row>
    <row r="57" spans="1:15" s="34" customFormat="1" ht="11.25">
      <c r="A57" s="73">
        <f>IF(L33="","",COUNTIF(L33:L50,"&gt;=90"))</f>
      </c>
      <c r="B57" s="74"/>
      <c r="C57" s="73" t="s">
        <v>15</v>
      </c>
      <c r="D57" s="74"/>
      <c r="E57" s="73" t="s">
        <v>16</v>
      </c>
      <c r="F57" s="76"/>
      <c r="G57" s="77"/>
      <c r="H57" s="78" t="s">
        <v>17</v>
      </c>
      <c r="I57" s="79"/>
      <c r="J57" s="79"/>
      <c r="K57" s="79"/>
      <c r="L57" s="74"/>
      <c r="M57" s="65" t="s">
        <v>18</v>
      </c>
      <c r="N57" s="66"/>
      <c r="O57" s="36"/>
    </row>
    <row r="58" spans="1:15" s="34" customFormat="1" ht="11.25">
      <c r="A58" s="73">
        <f>IF(L33="","",COUNT(L33:L50)-COUNTIF(L33:L50,"&lt;81")-COUNTIF(L33:L50,"&gt;=90"))</f>
      </c>
      <c r="B58" s="74"/>
      <c r="C58" s="73" t="s">
        <v>19</v>
      </c>
      <c r="D58" s="74"/>
      <c r="E58" s="73" t="s">
        <v>20</v>
      </c>
      <c r="F58" s="76"/>
      <c r="G58" s="77"/>
      <c r="H58" s="78" t="s">
        <v>21</v>
      </c>
      <c r="I58" s="79"/>
      <c r="J58" s="79"/>
      <c r="K58" s="79"/>
      <c r="L58" s="74"/>
      <c r="M58" s="67"/>
      <c r="N58" s="68"/>
      <c r="O58" s="36"/>
    </row>
    <row r="59" spans="1:15" s="34" customFormat="1" ht="11.25">
      <c r="A59" s="73">
        <f>IF(L33="","",COUNT(L33:L50)-COUNTIF(L33:L50,"&lt;75")-COUNTIF(L33:L50,"&gt;=81"))</f>
      </c>
      <c r="B59" s="74"/>
      <c r="C59" s="73" t="s">
        <v>22</v>
      </c>
      <c r="D59" s="74"/>
      <c r="E59" s="73" t="s">
        <v>23</v>
      </c>
      <c r="F59" s="76"/>
      <c r="G59" s="77"/>
      <c r="H59" s="78" t="s">
        <v>21</v>
      </c>
      <c r="I59" s="79"/>
      <c r="J59" s="79"/>
      <c r="K59" s="79"/>
      <c r="L59" s="74"/>
      <c r="M59" s="67"/>
      <c r="N59" s="68"/>
      <c r="O59" s="36"/>
    </row>
    <row r="60" spans="1:15" s="34" customFormat="1" ht="11.25">
      <c r="A60" s="73">
        <f>IF(L33="","",COUNT(L33:L50)-COUNTIF(L33:L50,"&lt;65")-COUNTIF(L33:L50,"&gt;=75"))</f>
      </c>
      <c r="B60" s="74"/>
      <c r="C60" s="73" t="s">
        <v>24</v>
      </c>
      <c r="D60" s="74"/>
      <c r="E60" s="73" t="s">
        <v>25</v>
      </c>
      <c r="F60" s="76"/>
      <c r="G60" s="77"/>
      <c r="H60" s="78" t="s">
        <v>26</v>
      </c>
      <c r="I60" s="79"/>
      <c r="J60" s="79"/>
      <c r="K60" s="79"/>
      <c r="L60" s="74"/>
      <c r="M60" s="67"/>
      <c r="N60" s="68"/>
      <c r="O60" s="36"/>
    </row>
    <row r="61" spans="1:15" s="34" customFormat="1" ht="11.25">
      <c r="A61" s="73">
        <f>IF(L33="","",COUNT(L33:L50)-COUNTIF(L33:L50,"&lt;54")-COUNTIF(L33:L50,"&gt;=65"))</f>
      </c>
      <c r="B61" s="74"/>
      <c r="C61" s="73" t="s">
        <v>27</v>
      </c>
      <c r="D61" s="74"/>
      <c r="E61" s="73" t="s">
        <v>28</v>
      </c>
      <c r="F61" s="76"/>
      <c r="G61" s="77"/>
      <c r="H61" s="78" t="s">
        <v>26</v>
      </c>
      <c r="I61" s="79"/>
      <c r="J61" s="79"/>
      <c r="K61" s="79"/>
      <c r="L61" s="74"/>
      <c r="M61" s="69"/>
      <c r="N61" s="70"/>
      <c r="O61" s="36"/>
    </row>
    <row r="62" spans="1:15" s="34" customFormat="1" ht="11.25">
      <c r="A62" s="73">
        <f>IF(L33="","",COUNT(L33:L50)-COUNTIF(L33:L50,"&lt;31")-COUNTIF(L33:L50,"&gt;=55"))</f>
      </c>
      <c r="B62" s="74"/>
      <c r="C62" s="73" t="s">
        <v>29</v>
      </c>
      <c r="D62" s="74"/>
      <c r="E62" s="73" t="s">
        <v>30</v>
      </c>
      <c r="F62" s="76"/>
      <c r="G62" s="77"/>
      <c r="H62" s="78" t="s">
        <v>31</v>
      </c>
      <c r="I62" s="79"/>
      <c r="J62" s="79"/>
      <c r="K62" s="79"/>
      <c r="L62" s="74"/>
      <c r="M62" s="65" t="s">
        <v>32</v>
      </c>
      <c r="N62" s="66"/>
      <c r="O62" s="36"/>
    </row>
    <row r="63" spans="1:15" s="34" customFormat="1" ht="11.25">
      <c r="A63" s="73">
        <f>IF(L33="","",COUNTIF(L33:L50,"&lt;=30"))</f>
      </c>
      <c r="B63" s="74"/>
      <c r="C63" s="80" t="s">
        <v>33</v>
      </c>
      <c r="D63" s="81"/>
      <c r="E63" s="73" t="s">
        <v>30</v>
      </c>
      <c r="F63" s="76"/>
      <c r="G63" s="77"/>
      <c r="H63" s="78" t="s">
        <v>31</v>
      </c>
      <c r="I63" s="79"/>
      <c r="J63" s="79"/>
      <c r="K63" s="79"/>
      <c r="L63" s="74"/>
      <c r="M63" s="69"/>
      <c r="N63" s="70"/>
      <c r="O63" s="36"/>
    </row>
    <row r="64" spans="1:15" ht="21" customHeight="1">
      <c r="A64" s="2"/>
      <c r="B64" s="2"/>
      <c r="C64" s="17"/>
      <c r="D64" s="2"/>
      <c r="E64" s="2"/>
      <c r="F64" s="2"/>
      <c r="G64" s="2"/>
      <c r="H64" s="2"/>
      <c r="I64" s="2"/>
      <c r="J64" s="2"/>
      <c r="K64" s="2"/>
      <c r="L64" s="4"/>
      <c r="M64" s="4"/>
      <c r="N64" s="4"/>
      <c r="O64" s="2"/>
    </row>
    <row r="65" spans="1:15" ht="21" customHeight="1">
      <c r="A65" s="75" t="s">
        <v>34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2"/>
    </row>
    <row r="66" spans="1:15" ht="21" customHeight="1">
      <c r="A66" s="14"/>
      <c r="B66" s="57" t="s">
        <v>57</v>
      </c>
      <c r="C66" s="57"/>
      <c r="H66" s="144" t="s">
        <v>47</v>
      </c>
      <c r="I66" s="145"/>
      <c r="J66" s="145"/>
      <c r="K66" s="145"/>
      <c r="L66" s="145"/>
      <c r="M66" s="145"/>
      <c r="N66" s="15"/>
      <c r="O66" s="15"/>
    </row>
    <row r="68" ht="15.75"/>
    <row r="70" ht="15.75"/>
    <row r="72" ht="15.75"/>
    <row r="76" ht="15.75"/>
    <row r="78" ht="15.75"/>
  </sheetData>
  <sheetProtection/>
  <mergeCells count="138">
    <mergeCell ref="J36:K36"/>
    <mergeCell ref="J37:K37"/>
    <mergeCell ref="J41:K41"/>
    <mergeCell ref="J38:K38"/>
    <mergeCell ref="J34:K34"/>
    <mergeCell ref="J39:K39"/>
    <mergeCell ref="J42:K42"/>
    <mergeCell ref="F41:G41"/>
    <mergeCell ref="H38:I38"/>
    <mergeCell ref="J43:K43"/>
    <mergeCell ref="H47:I47"/>
    <mergeCell ref="H37:I37"/>
    <mergeCell ref="J44:K44"/>
    <mergeCell ref="J40:K40"/>
    <mergeCell ref="F37:G37"/>
    <mergeCell ref="H50:I50"/>
    <mergeCell ref="F34:G34"/>
    <mergeCell ref="H39:I39"/>
    <mergeCell ref="H40:I40"/>
    <mergeCell ref="F38:G38"/>
    <mergeCell ref="F39:G39"/>
    <mergeCell ref="F40:G40"/>
    <mergeCell ref="F42:G42"/>
    <mergeCell ref="H49:I49"/>
    <mergeCell ref="F36:G36"/>
    <mergeCell ref="H34:I34"/>
    <mergeCell ref="H43:I43"/>
    <mergeCell ref="H44:I44"/>
    <mergeCell ref="H41:I41"/>
    <mergeCell ref="H42:I42"/>
    <mergeCell ref="H48:I48"/>
    <mergeCell ref="H45:I45"/>
    <mergeCell ref="H46:I46"/>
    <mergeCell ref="H36:I36"/>
    <mergeCell ref="H35:I35"/>
    <mergeCell ref="H66:M66"/>
    <mergeCell ref="A52:N52"/>
    <mergeCell ref="A55:B56"/>
    <mergeCell ref="C55:D56"/>
    <mergeCell ref="H57:L57"/>
    <mergeCell ref="A58:B58"/>
    <mergeCell ref="C58:D58"/>
    <mergeCell ref="A60:B60"/>
    <mergeCell ref="C60:D60"/>
    <mergeCell ref="E60:G60"/>
    <mergeCell ref="D39:E39"/>
    <mergeCell ref="D40:E40"/>
    <mergeCell ref="F43:G43"/>
    <mergeCell ref="F44:G44"/>
    <mergeCell ref="D41:E41"/>
    <mergeCell ref="D42:E42"/>
    <mergeCell ref="D43:E43"/>
    <mergeCell ref="O27:O31"/>
    <mergeCell ref="D33:E33"/>
    <mergeCell ref="F33:G33"/>
    <mergeCell ref="E58:G58"/>
    <mergeCell ref="H58:L58"/>
    <mergeCell ref="D30:G30"/>
    <mergeCell ref="D31:E31"/>
    <mergeCell ref="D44:E44"/>
    <mergeCell ref="M56:N56"/>
    <mergeCell ref="D38:E38"/>
    <mergeCell ref="H31:I31"/>
    <mergeCell ref="J31:K31"/>
    <mergeCell ref="H30:K30"/>
    <mergeCell ref="D27:N28"/>
    <mergeCell ref="F31:G31"/>
    <mergeCell ref="N29:N31"/>
    <mergeCell ref="A19:B19"/>
    <mergeCell ref="M19:O19"/>
    <mergeCell ref="B16:O16"/>
    <mergeCell ref="C5:P5"/>
    <mergeCell ref="B15:P15"/>
    <mergeCell ref="A27:A31"/>
    <mergeCell ref="B27:B31"/>
    <mergeCell ref="C27:C31"/>
    <mergeCell ref="D29:L29"/>
    <mergeCell ref="M29:M31"/>
    <mergeCell ref="C24:P24"/>
    <mergeCell ref="P27:P31"/>
    <mergeCell ref="D36:E36"/>
    <mergeCell ref="D37:E37"/>
    <mergeCell ref="D35:E35"/>
    <mergeCell ref="A1:P1"/>
    <mergeCell ref="A3:P3"/>
    <mergeCell ref="I9:M9"/>
    <mergeCell ref="E13:L13"/>
    <mergeCell ref="B11:M11"/>
    <mergeCell ref="H60:L60"/>
    <mergeCell ref="C62:D62"/>
    <mergeCell ref="E62:G62"/>
    <mergeCell ref="H62:L62"/>
    <mergeCell ref="C17:E17"/>
    <mergeCell ref="H56:L56"/>
    <mergeCell ref="D34:E34"/>
    <mergeCell ref="J33:K33"/>
    <mergeCell ref="H33:I33"/>
    <mergeCell ref="E57:G57"/>
    <mergeCell ref="O7:P7"/>
    <mergeCell ref="D32:E32"/>
    <mergeCell ref="H32:I32"/>
    <mergeCell ref="C59:D59"/>
    <mergeCell ref="E59:G59"/>
    <mergeCell ref="H59:L59"/>
    <mergeCell ref="C57:D57"/>
    <mergeCell ref="E55:G56"/>
    <mergeCell ref="H55:N55"/>
    <mergeCell ref="C22:P22"/>
    <mergeCell ref="A61:B61"/>
    <mergeCell ref="C61:D61"/>
    <mergeCell ref="E61:G61"/>
    <mergeCell ref="H61:L61"/>
    <mergeCell ref="A62:B62"/>
    <mergeCell ref="M62:N63"/>
    <mergeCell ref="A63:B63"/>
    <mergeCell ref="C63:D63"/>
    <mergeCell ref="E63:G63"/>
    <mergeCell ref="H63:L63"/>
    <mergeCell ref="A5:B5"/>
    <mergeCell ref="C13:D13"/>
    <mergeCell ref="N11:O11"/>
    <mergeCell ref="D9:E9"/>
    <mergeCell ref="M57:N61"/>
    <mergeCell ref="A22:B22"/>
    <mergeCell ref="C23:O23"/>
    <mergeCell ref="A24:B24"/>
    <mergeCell ref="C25:O25"/>
    <mergeCell ref="H53:M53"/>
    <mergeCell ref="B66:C66"/>
    <mergeCell ref="D45:E45"/>
    <mergeCell ref="D46:E46"/>
    <mergeCell ref="D47:E47"/>
    <mergeCell ref="D48:E48"/>
    <mergeCell ref="D49:E49"/>
    <mergeCell ref="D50:E50"/>
    <mergeCell ref="A57:B57"/>
    <mergeCell ref="A59:B59"/>
    <mergeCell ref="A65:N6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2021-05-17T19:01:10Z</dcterms:modified>
  <cp:category/>
  <cp:version/>
  <cp:contentType/>
  <cp:contentStatus/>
</cp:coreProperties>
</file>